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ds" sheetId="1" state="visible" r:id="rId1"/>
    <sheet xmlns:r="http://schemas.openxmlformats.org/officeDocument/2006/relationships" name="Réparti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2"/>
    </font>
    <font>
      <color rgb="00716E67"/>
      <sz val="8"/>
    </font>
  </fonts>
  <fills count="4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3" borderId="1" pivotButton="0" quotePrefix="0" xfId="0"/>
    <xf numFmtId="0" fontId="6" fillId="0" borderId="0" pivotButton="0" quotePrefix="0" xfId="0"/>
    <xf numFmtId="0" fontId="3" fillId="2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8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THS-03A — Tableau des poids</t>
        </is>
      </c>
    </row>
    <row r="2">
      <c r="A2" s="2" t="inlineStr">
        <is>
          <t>Remplissez la quantité, la masse unitaire, la zone et la distance depuis l'avant du plateau. Le reste se calcule.</t>
        </is>
      </c>
    </row>
    <row r="3">
      <c r="A3" s="2" t="inlineStr">
        <is>
          <t>Zone : AVG, AVD, ARG, ARD ou R pour réparti.</t>
        </is>
      </c>
    </row>
    <row r="5" ht="30" customHeight="1">
      <c r="A5" s="3" t="inlineStr">
        <is>
          <t>Poste</t>
        </is>
      </c>
      <c r="B5" s="3" t="inlineStr">
        <is>
          <t>Quantité</t>
        </is>
      </c>
      <c r="C5" s="3" t="inlineStr">
        <is>
          <t>Masse unitaire (kg)</t>
        </is>
      </c>
      <c r="D5" s="3" t="inlineStr">
        <is>
          <t>Masse totale (kg)</t>
        </is>
      </c>
      <c r="E5" s="3" t="inlineStr">
        <is>
          <t>Zone</t>
        </is>
      </c>
      <c r="F5" s="3" t="inlineStr">
        <is>
          <t>Distance depuis l'avant (cm)</t>
        </is>
      </c>
      <c r="G5" s="3" t="inlineStr">
        <is>
          <t>Moment (kg.cm)</t>
        </is>
      </c>
    </row>
    <row r="6">
      <c r="A6" s="4" t="inlineStr">
        <is>
          <t>Plancher : solives et traverses</t>
        </is>
      </c>
      <c r="B6" s="4" t="n"/>
      <c r="C6" s="4" t="n"/>
      <c r="D6" s="4">
        <f>IF(AND(B6&lt;&gt;"",C6&lt;&gt;""),B6*C6,"")</f>
        <v/>
      </c>
      <c r="E6" s="4" t="n"/>
      <c r="F6" s="4" t="n"/>
      <c r="G6" s="4">
        <f>IF(AND(D6&lt;&gt;"",F6&lt;&gt;""),D6*F6,"")</f>
        <v/>
      </c>
    </row>
    <row r="7">
      <c r="A7" s="4" t="inlineStr">
        <is>
          <t>Plancher : isolation</t>
        </is>
      </c>
      <c r="B7" s="4" t="n"/>
      <c r="C7" s="4" t="n"/>
      <c r="D7" s="4">
        <f>IF(AND(B7&lt;&gt;"",C7&lt;&gt;""),B7*C7,"")</f>
        <v/>
      </c>
      <c r="E7" s="4" t="n"/>
      <c r="F7" s="4" t="n"/>
      <c r="G7" s="4">
        <f>IF(AND(D7&lt;&gt;"",F7&lt;&gt;""),D7*F7,"")</f>
        <v/>
      </c>
    </row>
    <row r="8">
      <c r="A8" s="4" t="inlineStr">
        <is>
          <t>Plancher : panneaux et sous-face</t>
        </is>
      </c>
      <c r="B8" s="4" t="n"/>
      <c r="C8" s="4" t="n"/>
      <c r="D8" s="4">
        <f>IF(AND(B8&lt;&gt;"",C8&lt;&gt;""),B8*C8,"")</f>
        <v/>
      </c>
      <c r="E8" s="4" t="n"/>
      <c r="F8" s="4" t="n"/>
      <c r="G8" s="4">
        <f>IF(AND(D8&lt;&gt;"",F8&lt;&gt;""),D8*F8,"")</f>
        <v/>
      </c>
    </row>
    <row r="9">
      <c r="A9" s="4" t="inlineStr">
        <is>
          <t>Ossature des murs</t>
        </is>
      </c>
      <c r="B9" s="4" t="n"/>
      <c r="C9" s="4" t="n"/>
      <c r="D9" s="4">
        <f>IF(AND(B9&lt;&gt;"",C9&lt;&gt;""),B9*C9,"")</f>
        <v/>
      </c>
      <c r="E9" s="4" t="n"/>
      <c r="F9" s="4" t="n"/>
      <c r="G9" s="4">
        <f>IF(AND(D9&lt;&gt;"",F9&lt;&gt;""),D9*F9,"")</f>
        <v/>
      </c>
    </row>
    <row r="10">
      <c r="A10" s="4" t="inlineStr">
        <is>
          <t>Contreventement et panneaux</t>
        </is>
      </c>
      <c r="B10" s="4" t="n"/>
      <c r="C10" s="4" t="n"/>
      <c r="D10" s="4">
        <f>IF(AND(B10&lt;&gt;"",C10&lt;&gt;""),B10*C10,"")</f>
        <v/>
      </c>
      <c r="E10" s="4" t="n"/>
      <c r="F10" s="4" t="n"/>
      <c r="G10" s="4">
        <f>IF(AND(D10&lt;&gt;"",F10&lt;&gt;""),D10*F10,"")</f>
        <v/>
      </c>
    </row>
    <row r="11">
      <c r="A11" s="4" t="inlineStr">
        <is>
          <t>Charpente de toiture</t>
        </is>
      </c>
      <c r="B11" s="4" t="n"/>
      <c r="C11" s="4" t="n"/>
      <c r="D11" s="4">
        <f>IF(AND(B11&lt;&gt;"",C11&lt;&gt;""),B11*C11,"")</f>
        <v/>
      </c>
      <c r="E11" s="4" t="n"/>
      <c r="F11" s="4" t="n"/>
      <c r="G11" s="4">
        <f>IF(AND(D11&lt;&gt;"",F11&lt;&gt;""),D11*F11,"")</f>
        <v/>
      </c>
    </row>
    <row r="12">
      <c r="A12" s="4" t="inlineStr">
        <is>
          <t>Couverture et ferblanterie</t>
        </is>
      </c>
      <c r="B12" s="4" t="n"/>
      <c r="C12" s="4" t="n"/>
      <c r="D12" s="4">
        <f>IF(AND(B12&lt;&gt;"",C12&lt;&gt;""),B12*C12,"")</f>
        <v/>
      </c>
      <c r="E12" s="4" t="n"/>
      <c r="F12" s="4" t="n"/>
      <c r="G12" s="4">
        <f>IF(AND(D12&lt;&gt;"",F12&lt;&gt;""),D12*F12,"")</f>
        <v/>
      </c>
    </row>
    <row r="13">
      <c r="A13" s="4" t="inlineStr">
        <is>
          <t>Pare-pluie et tasseaux</t>
        </is>
      </c>
      <c r="B13" s="4" t="n"/>
      <c r="C13" s="4" t="n"/>
      <c r="D13" s="4">
        <f>IF(AND(B13&lt;&gt;"",C13&lt;&gt;""),B13*C13,"")</f>
        <v/>
      </c>
      <c r="E13" s="4" t="n"/>
      <c r="F13" s="4" t="n"/>
      <c r="G13" s="4">
        <f>IF(AND(D13&lt;&gt;"",F13&lt;&gt;""),D13*F13,"")</f>
        <v/>
      </c>
    </row>
    <row r="14">
      <c r="A14" s="4" t="inlineStr">
        <is>
          <t>Bardage</t>
        </is>
      </c>
      <c r="B14" s="4" t="n"/>
      <c r="C14" s="4" t="n"/>
      <c r="D14" s="4">
        <f>IF(AND(B14&lt;&gt;"",C14&lt;&gt;""),B14*C14,"")</f>
        <v/>
      </c>
      <c r="E14" s="4" t="n"/>
      <c r="F14" s="4" t="n"/>
      <c r="G14" s="4">
        <f>IF(AND(D14&lt;&gt;"",F14&lt;&gt;""),D14*F14,"")</f>
        <v/>
      </c>
    </row>
    <row r="15">
      <c r="A15" s="4" t="inlineStr">
        <is>
          <t>Fenêtres</t>
        </is>
      </c>
      <c r="B15" s="4" t="n"/>
      <c r="C15" s="4" t="n"/>
      <c r="D15" s="4">
        <f>IF(AND(B15&lt;&gt;"",C15&lt;&gt;""),B15*C15,"")</f>
        <v/>
      </c>
      <c r="E15" s="4" t="n"/>
      <c r="F15" s="4" t="n"/>
      <c r="G15" s="4">
        <f>IF(AND(D15&lt;&gt;"",F15&lt;&gt;""),D15*F15,"")</f>
        <v/>
      </c>
    </row>
    <row r="16">
      <c r="A16" s="4" t="inlineStr">
        <is>
          <t>Porte d'entrée</t>
        </is>
      </c>
      <c r="B16" s="4" t="n"/>
      <c r="C16" s="4" t="n"/>
      <c r="D16" s="4">
        <f>IF(AND(B16&lt;&gt;"",C16&lt;&gt;""),B16*C16,"")</f>
        <v/>
      </c>
      <c r="E16" s="4" t="n"/>
      <c r="F16" s="4" t="n"/>
      <c r="G16" s="4">
        <f>IF(AND(D16&lt;&gt;"",F16&lt;&gt;""),D16*F16,"")</f>
        <v/>
      </c>
    </row>
    <row r="17">
      <c r="A17" s="4" t="inlineStr">
        <is>
          <t>Isolation des murs</t>
        </is>
      </c>
      <c r="B17" s="4" t="n"/>
      <c r="C17" s="4" t="n"/>
      <c r="D17" s="4">
        <f>IF(AND(B17&lt;&gt;"",C17&lt;&gt;""),B17*C17,"")</f>
        <v/>
      </c>
      <c r="E17" s="4" t="n"/>
      <c r="F17" s="4" t="n"/>
      <c r="G17" s="4">
        <f>IF(AND(D17&lt;&gt;"",F17&lt;&gt;""),D17*F17,"")</f>
        <v/>
      </c>
    </row>
    <row r="18">
      <c r="A18" s="4" t="inlineStr">
        <is>
          <t>Isolation du toit</t>
        </is>
      </c>
      <c r="B18" s="4" t="n"/>
      <c r="C18" s="4" t="n"/>
      <c r="D18" s="4">
        <f>IF(AND(B18&lt;&gt;"",C18&lt;&gt;""),B18*C18,"")</f>
        <v/>
      </c>
      <c r="E18" s="4" t="n"/>
      <c r="F18" s="4" t="n"/>
      <c r="G18" s="4">
        <f>IF(AND(D18&lt;&gt;"",F18&lt;&gt;""),D18*F18,"")</f>
        <v/>
      </c>
    </row>
    <row r="19">
      <c r="A19" s="4" t="inlineStr">
        <is>
          <t>Frein-vapeur et adhesifs</t>
        </is>
      </c>
      <c r="B19" s="4" t="n"/>
      <c r="C19" s="4" t="n"/>
      <c r="D19" s="4">
        <f>IF(AND(B19&lt;&gt;"",C19&lt;&gt;""),B19*C19,"")</f>
        <v/>
      </c>
      <c r="E19" s="4" t="n"/>
      <c r="F19" s="4" t="n"/>
      <c r="G19" s="4">
        <f>IF(AND(D19&lt;&gt;"",F19&lt;&gt;""),D19*F19,"")</f>
        <v/>
      </c>
    </row>
    <row r="20">
      <c r="A20" s="4" t="inlineStr">
        <is>
          <t>Revêtements intérieurs</t>
        </is>
      </c>
      <c r="B20" s="4" t="n"/>
      <c r="C20" s="4" t="n"/>
      <c r="D20" s="4">
        <f>IF(AND(B20&lt;&gt;"",C20&lt;&gt;""),B20*C20,"")</f>
        <v/>
      </c>
      <c r="E20" s="4" t="n"/>
      <c r="F20" s="4" t="n"/>
      <c r="G20" s="4">
        <f>IF(AND(D20&lt;&gt;"",F20&lt;&gt;""),D20*F20,"")</f>
        <v/>
      </c>
    </row>
    <row r="21">
      <c r="A21" s="4" t="inlineStr">
        <is>
          <t>Revêtement de sol</t>
        </is>
      </c>
      <c r="B21" s="4" t="n"/>
      <c r="C21" s="4" t="n"/>
      <c r="D21" s="4">
        <f>IF(AND(B21&lt;&gt;"",C21&lt;&gt;""),B21*C21,"")</f>
        <v/>
      </c>
      <c r="E21" s="4" t="n"/>
      <c r="F21" s="4" t="n"/>
      <c r="G21" s="4">
        <f>IF(AND(D21&lt;&gt;"",F21&lt;&gt;""),D21*F21,"")</f>
        <v/>
      </c>
    </row>
    <row r="22">
      <c r="A22" s="4" t="inlineStr">
        <is>
          <t>Cuisine et électroménager</t>
        </is>
      </c>
      <c r="B22" s="4" t="n"/>
      <c r="C22" s="4" t="n"/>
      <c r="D22" s="4">
        <f>IF(AND(B22&lt;&gt;"",C22&lt;&gt;""),B22*C22,"")</f>
        <v/>
      </c>
      <c r="E22" s="4" t="n"/>
      <c r="F22" s="4" t="n"/>
      <c r="G22" s="4">
        <f>IF(AND(D22&lt;&gt;"",F22&lt;&gt;""),D22*F22,"")</f>
        <v/>
      </c>
    </row>
    <row r="23">
      <c r="A23" s="4" t="inlineStr">
        <is>
          <t>Douche, WC et meuble</t>
        </is>
      </c>
      <c r="B23" s="4" t="n"/>
      <c r="C23" s="4" t="n"/>
      <c r="D23" s="4">
        <f>IF(AND(B23&lt;&gt;"",C23&lt;&gt;""),B23*C23,"")</f>
        <v/>
      </c>
      <c r="E23" s="4" t="n"/>
      <c r="F23" s="4" t="n"/>
      <c r="G23" s="4">
        <f>IF(AND(D23&lt;&gt;"",F23&lt;&gt;""),D23*F23,"")</f>
        <v/>
      </c>
    </row>
    <row r="24">
      <c r="A24" s="4" t="inlineStr">
        <is>
          <t>Chauffe-eau</t>
        </is>
      </c>
      <c r="B24" s="4" t="n"/>
      <c r="C24" s="4" t="n"/>
      <c r="D24" s="4">
        <f>IF(AND(B24&lt;&gt;"",C24&lt;&gt;""),B24*C24,"")</f>
        <v/>
      </c>
      <c r="E24" s="4" t="n"/>
      <c r="F24" s="4" t="n"/>
      <c r="G24" s="4">
        <f>IF(AND(D24&lt;&gt;"",F24&lt;&gt;""),D24*F24,"")</f>
        <v/>
      </c>
    </row>
    <row r="25">
      <c r="A25" s="4" t="inlineStr">
        <is>
          <t>Réservoirs, vides</t>
        </is>
      </c>
      <c r="B25" s="4" t="n"/>
      <c r="C25" s="4" t="n"/>
      <c r="D25" s="4">
        <f>IF(AND(B25&lt;&gt;"",C25&lt;&gt;""),B25*C25,"")</f>
        <v/>
      </c>
      <c r="E25" s="4" t="n"/>
      <c r="F25" s="4" t="n"/>
      <c r="G25" s="4">
        <f>IF(AND(D25&lt;&gt;"",F25&lt;&gt;""),D25*F25,"")</f>
        <v/>
      </c>
    </row>
    <row r="26">
      <c r="A26" s="4" t="inlineStr">
        <is>
          <t>Plomberie</t>
        </is>
      </c>
      <c r="B26" s="4" t="n"/>
      <c r="C26" s="4" t="n"/>
      <c r="D26" s="4">
        <f>IF(AND(B26&lt;&gt;"",C26&lt;&gt;""),B26*C26,"")</f>
        <v/>
      </c>
      <c r="E26" s="4" t="n"/>
      <c r="F26" s="4" t="n"/>
      <c r="G26" s="4">
        <f>IF(AND(D26&lt;&gt;"",F26&lt;&gt;""),D26*F26,"")</f>
        <v/>
      </c>
    </row>
    <row r="27">
      <c r="A27" s="4" t="inlineStr">
        <is>
          <t>Électricité</t>
        </is>
      </c>
      <c r="B27" s="4" t="n"/>
      <c r="C27" s="4" t="n"/>
      <c r="D27" s="4">
        <f>IF(AND(B27&lt;&gt;"",C27&lt;&gt;""),B27*C27,"")</f>
        <v/>
      </c>
      <c r="E27" s="4" t="n"/>
      <c r="F27" s="4" t="n"/>
      <c r="G27" s="4">
        <f>IF(AND(D27&lt;&gt;"",F27&lt;&gt;""),D27*F27,"")</f>
        <v/>
      </c>
    </row>
    <row r="28">
      <c r="A28" s="4" t="inlineStr">
        <is>
          <t>Chauffage et conduit</t>
        </is>
      </c>
      <c r="B28" s="4" t="n"/>
      <c r="C28" s="4" t="n"/>
      <c r="D28" s="4">
        <f>IF(AND(B28&lt;&gt;"",C28&lt;&gt;""),B28*C28,"")</f>
        <v/>
      </c>
      <c r="E28" s="4" t="n"/>
      <c r="F28" s="4" t="n"/>
      <c r="G28" s="4">
        <f>IF(AND(D28&lt;&gt;"",F28&lt;&gt;""),D28*F28,"")</f>
        <v/>
      </c>
    </row>
    <row r="29">
      <c r="A29" s="4" t="inlineStr">
        <is>
          <t>Ventilation</t>
        </is>
      </c>
      <c r="B29" s="4" t="n"/>
      <c r="C29" s="4" t="n"/>
      <c r="D29" s="4">
        <f>IF(AND(B29&lt;&gt;"",C29&lt;&gt;""),B29*C29,"")</f>
        <v/>
      </c>
      <c r="E29" s="4" t="n"/>
      <c r="F29" s="4" t="n"/>
      <c r="G29" s="4">
        <f>IF(AND(D29&lt;&gt;"",F29&lt;&gt;""),D29*F29,"")</f>
        <v/>
      </c>
    </row>
    <row r="30">
      <c r="A30" s="4" t="inlineStr">
        <is>
          <t>Escalier ou échelle</t>
        </is>
      </c>
      <c r="B30" s="4" t="n"/>
      <c r="C30" s="4" t="n"/>
      <c r="D30" s="4">
        <f>IF(AND(B30&lt;&gt;"",C30&lt;&gt;""),B30*C30,"")</f>
        <v/>
      </c>
      <c r="E30" s="4" t="n"/>
      <c r="F30" s="4" t="n"/>
      <c r="G30" s="4">
        <f>IF(AND(D30&lt;&gt;"",F30&lt;&gt;""),D30*F30,"")</f>
        <v/>
      </c>
    </row>
    <row r="31">
      <c r="A31" s="4" t="inlineStr">
        <is>
          <t>Mobilier fixe</t>
        </is>
      </c>
      <c r="B31" s="4" t="n"/>
      <c r="C31" s="4" t="n"/>
      <c r="D31" s="4">
        <f>IF(AND(B31&lt;&gt;"",C31&lt;&gt;""),B31*C31,"")</f>
        <v/>
      </c>
      <c r="E31" s="4" t="n"/>
      <c r="F31" s="4" t="n"/>
      <c r="G31" s="4">
        <f>IF(AND(D31&lt;&gt;"",F31&lt;&gt;""),D31*F31,"")</f>
        <v/>
      </c>
    </row>
    <row r="32">
      <c r="A32" s="4" t="inlineStr">
        <is>
          <t>Quincaillerie et visserie</t>
        </is>
      </c>
      <c r="B32" s="4" t="n"/>
      <c r="C32" s="4" t="n"/>
      <c r="D32" s="4">
        <f>IF(AND(B32&lt;&gt;"",C32&lt;&gt;""),B32*C32,"")</f>
        <v/>
      </c>
      <c r="E32" s="4" t="n"/>
      <c r="F32" s="4" t="n"/>
      <c r="G32" s="4">
        <f>IF(AND(D32&lt;&gt;"",F32&lt;&gt;""),D32*F32,"")</f>
        <v/>
      </c>
    </row>
    <row r="33">
      <c r="A33" s="4" t="n"/>
      <c r="B33" s="4" t="n"/>
      <c r="C33" s="4" t="n"/>
      <c r="D33" s="4">
        <f>IF(AND(B33&lt;&gt;"",C33&lt;&gt;""),B33*C33,"")</f>
        <v/>
      </c>
      <c r="E33" s="4" t="n"/>
      <c r="F33" s="4" t="n"/>
      <c r="G33" s="4">
        <f>IF(AND(D33&lt;&gt;"",F33&lt;&gt;""),D33*F33,"")</f>
        <v/>
      </c>
    </row>
    <row r="34">
      <c r="A34" s="4" t="n"/>
      <c r="B34" s="4" t="n"/>
      <c r="C34" s="4" t="n"/>
      <c r="D34" s="4">
        <f>IF(AND(B34&lt;&gt;"",C34&lt;&gt;""),B34*C34,"")</f>
        <v/>
      </c>
      <c r="E34" s="4" t="n"/>
      <c r="F34" s="4" t="n"/>
      <c r="G34" s="4">
        <f>IF(AND(D34&lt;&gt;"",F34&lt;&gt;""),D34*F34,"")</f>
        <v/>
      </c>
    </row>
    <row r="35">
      <c r="A35" s="4" t="n"/>
      <c r="B35" s="4" t="n"/>
      <c r="C35" s="4" t="n"/>
      <c r="D35" s="4">
        <f>IF(AND(B35&lt;&gt;"",C35&lt;&gt;""),B35*C35,"")</f>
        <v/>
      </c>
      <c r="E35" s="4" t="n"/>
      <c r="F35" s="4" t="n"/>
      <c r="G35" s="4">
        <f>IF(AND(D35&lt;&gt;"",F35&lt;&gt;""),D35*F35,"")</f>
        <v/>
      </c>
    </row>
    <row r="36">
      <c r="A36" s="4" t="n"/>
      <c r="B36" s="4" t="n"/>
      <c r="C36" s="4" t="n"/>
      <c r="D36" s="4">
        <f>IF(AND(B36&lt;&gt;"",C36&lt;&gt;""),B36*C36,"")</f>
        <v/>
      </c>
      <c r="E36" s="4" t="n"/>
      <c r="F36" s="4" t="n"/>
      <c r="G36" s="4">
        <f>IF(AND(D36&lt;&gt;"",F36&lt;&gt;""),D36*F36,"")</f>
        <v/>
      </c>
    </row>
    <row r="37">
      <c r="A37" s="4" t="n"/>
      <c r="B37" s="4" t="n"/>
      <c r="C37" s="4" t="n"/>
      <c r="D37" s="4">
        <f>IF(AND(B37&lt;&gt;"",C37&lt;&gt;""),B37*C37,"")</f>
        <v/>
      </c>
      <c r="E37" s="4" t="n"/>
      <c r="F37" s="4" t="n"/>
      <c r="G37" s="4">
        <f>IF(AND(D37&lt;&gt;"",F37&lt;&gt;""),D37*F37,"")</f>
        <v/>
      </c>
    </row>
    <row r="38">
      <c r="A38" s="4" t="n"/>
      <c r="B38" s="4" t="n"/>
      <c r="C38" s="4" t="n"/>
      <c r="D38" s="4">
        <f>IF(AND(B38&lt;&gt;"",C38&lt;&gt;""),B38*C38,"")</f>
        <v/>
      </c>
      <c r="E38" s="4" t="n"/>
      <c r="F38" s="4" t="n"/>
      <c r="G38" s="4">
        <f>IF(AND(D38&lt;&gt;"",F38&lt;&gt;""),D38*F38,"")</f>
        <v/>
      </c>
    </row>
    <row r="39">
      <c r="A39" s="4" t="n"/>
      <c r="B39" s="4" t="n"/>
      <c r="C39" s="4" t="n"/>
      <c r="D39" s="4">
        <f>IF(AND(B39&lt;&gt;"",C39&lt;&gt;""),B39*C39,"")</f>
        <v/>
      </c>
      <c r="E39" s="4" t="n"/>
      <c r="F39" s="4" t="n"/>
      <c r="G39" s="4">
        <f>IF(AND(D39&lt;&gt;"",F39&lt;&gt;""),D39*F39,"")</f>
        <v/>
      </c>
    </row>
    <row r="40">
      <c r="A40" s="4" t="n"/>
      <c r="B40" s="4" t="n"/>
      <c r="C40" s="4" t="n"/>
      <c r="D40" s="4">
        <f>IF(AND(B40&lt;&gt;"",C40&lt;&gt;""),B40*C40,"")</f>
        <v/>
      </c>
      <c r="E40" s="4" t="n"/>
      <c r="F40" s="4" t="n"/>
      <c r="G40" s="4">
        <f>IF(AND(D40&lt;&gt;"",F40&lt;&gt;""),D40*F40,"")</f>
        <v/>
      </c>
    </row>
    <row r="41">
      <c r="A41" s="5" t="inlineStr">
        <is>
          <t>Total de la maison (kg)</t>
        </is>
      </c>
      <c r="B41" s="4" t="n"/>
      <c r="C41" s="4" t="n"/>
      <c r="D41" s="6">
        <f>SUM(D6:D40)</f>
        <v/>
      </c>
      <c r="E41" s="4" t="n"/>
      <c r="F41" s="4" t="n"/>
      <c r="G41" s="6">
        <f>SUM(G6:G40)</f>
        <v/>
      </c>
    </row>
    <row r="43">
      <c r="A43" s="7" t="inlineStr">
        <is>
          <t>Bilan</t>
        </is>
      </c>
    </row>
    <row r="44">
      <c r="A44" s="8" t="inlineStr">
        <is>
          <t>Poids garanti de la remorque (kg)</t>
        </is>
      </c>
      <c r="B44" s="4" t="n"/>
    </row>
    <row r="45">
      <c r="A45" s="8" t="inlineStr">
        <is>
          <t>Poids à vide réel, pesé (kg)</t>
        </is>
      </c>
      <c r="B45" s="4" t="n"/>
    </row>
    <row r="46">
      <c r="A46" s="8" t="inlineStr">
        <is>
          <t>Charge utile disponible (kg)</t>
        </is>
      </c>
      <c r="B46" s="6">
        <f>IF(AND(B44&lt;&gt;"",B45&lt;&gt;""),B44-B45,"")</f>
        <v/>
      </c>
    </row>
    <row r="47">
      <c r="A47" s="8" t="inlineStr">
        <is>
          <t>Total de la maison (kg)</t>
        </is>
      </c>
      <c r="B47" s="6">
        <f>D41</f>
        <v/>
      </c>
    </row>
    <row r="48">
      <c r="A48" s="8" t="inlineStr">
        <is>
          <t>Marge restante (kg)</t>
        </is>
      </c>
      <c r="B48" s="6">
        <f>IF(B46&lt;&gt;"",B46-B47,"")</f>
        <v/>
      </c>
    </row>
    <row r="49">
      <c r="A49" s="8" t="inlineStr">
        <is>
          <t>Centre de gravité depuis l'avant (cm)</t>
        </is>
      </c>
      <c r="B49" s="6">
        <f>IF(D41&gt;0,G41/D41,"")</f>
        <v/>
      </c>
    </row>
    <row r="50">
      <c r="A50" s="2" t="inlineStr">
        <is>
          <t>Une marge négative s'affiche en rouge. Elle ne se corrige pas après la construction.</t>
        </is>
      </c>
    </row>
    <row r="52">
      <c r="A52" s="9" t="inlineStr">
        <is>
          <t>Tiny House Suisse — Guide d'autoconstruction — www.tinyhousesuisse.ch</t>
        </is>
      </c>
    </row>
  </sheetData>
  <conditionalFormatting sqref="B4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</cols>
  <sheetData>
    <row r="1">
      <c r="A1" s="1" t="inlineStr">
        <is>
          <t>Répartition</t>
        </is>
      </c>
    </row>
    <row r="3">
      <c r="A3" s="10" t="inlineStr">
        <is>
          <t>Zone</t>
        </is>
      </c>
      <c r="B3" s="10" t="inlineStr">
        <is>
          <t>Masse cumulée (kg)</t>
        </is>
      </c>
      <c r="C3" s="10" t="inlineStr">
        <is>
          <t>Part du total (%)</t>
        </is>
      </c>
    </row>
    <row r="4">
      <c r="A4" s="4" t="inlineStr">
        <is>
          <t>Avant gauche (AVG)</t>
        </is>
      </c>
      <c r="B4" s="4">
        <f>SUMIF('Poids'!E6:E40,"AVG",'Poids'!D6:D40)</f>
        <v/>
      </c>
      <c r="C4" s="4">
        <f>IF('Poids'!D41&gt;0,B4/'Poids'!D41*100,"")</f>
        <v/>
      </c>
    </row>
    <row r="5">
      <c r="A5" s="4" t="inlineStr">
        <is>
          <t>Avant droite (AVD)</t>
        </is>
      </c>
      <c r="B5" s="4">
        <f>SUMIF('Poids'!E6:E40,"AVD",'Poids'!D6:D40)</f>
        <v/>
      </c>
      <c r="C5" s="4">
        <f>IF('Poids'!D41&gt;0,B5/'Poids'!D41*100,"")</f>
        <v/>
      </c>
    </row>
    <row r="6">
      <c r="A6" s="4" t="inlineStr">
        <is>
          <t>Arrière gauche (ARG)</t>
        </is>
      </c>
      <c r="B6" s="4">
        <f>SUMIF('Poids'!E6:E40,"ARG",'Poids'!D6:D40)</f>
        <v/>
      </c>
      <c r="C6" s="4">
        <f>IF('Poids'!D41&gt;0,B6/'Poids'!D41*100,"")</f>
        <v/>
      </c>
    </row>
    <row r="7">
      <c r="A7" s="4" t="inlineStr">
        <is>
          <t>Arrière droite (ARD)</t>
        </is>
      </c>
      <c r="B7" s="4">
        <f>SUMIF('Poids'!E6:E40,"ARD",'Poids'!D6:D40)</f>
        <v/>
      </c>
      <c r="C7" s="4">
        <f>IF('Poids'!D41&gt;0,B7/'Poids'!D41*100,"")</f>
        <v/>
      </c>
    </row>
    <row r="8">
      <c r="A8" s="4" t="inlineStr">
        <is>
          <t>Réparti (R)</t>
        </is>
      </c>
      <c r="B8" s="4">
        <f>SUMIF('Poids'!E6:E40,"R",'Poids'!D6:D40)</f>
        <v/>
      </c>
      <c r="C8" s="4">
        <f>IF('Poids'!D41&gt;0,B8/'Poids'!D41*100,"")</f>
        <v/>
      </c>
    </row>
    <row r="11">
      <c r="A11" s="7" t="inlineStr">
        <is>
          <t>Charge estimée sur le timon</t>
        </is>
      </c>
    </row>
    <row r="12">
      <c r="A12" s="8" t="inlineStr">
        <is>
          <t>Distance attelage — centre du groupe d'essieux (cm)</t>
        </is>
      </c>
      <c r="B12" s="4" t="n"/>
    </row>
    <row r="13">
      <c r="A13" s="8" t="inlineStr">
        <is>
          <t>Position du centre de gravité depuis l'attelage (cm)</t>
        </is>
      </c>
      <c r="B13" s="4" t="n"/>
    </row>
    <row r="14">
      <c r="A14" s="8" t="inlineStr">
        <is>
          <t>Masse totale, remorque comprise (kg)</t>
        </is>
      </c>
      <c r="B14" s="4" t="n"/>
    </row>
    <row r="15">
      <c r="A15" s="8" t="inlineStr">
        <is>
          <t>Charge estimée sur le timon (kg)</t>
        </is>
      </c>
      <c r="B15" s="6">
        <f>IF(AND(B12&gt;0,B13&lt;&gt;"",B14&lt;&gt;""),B14*(B12-B13)/B12,"")</f>
        <v/>
      </c>
    </row>
    <row r="16">
      <c r="A16" s="8" t="inlineStr">
        <is>
          <t>Charge admissible de la remorque (kg)</t>
        </is>
      </c>
      <c r="B16" s="4" t="n"/>
    </row>
    <row r="17">
      <c r="A17" s="8" t="inlineStr">
        <is>
          <t>Charge admissible du véhicule tracteur (kg)</t>
        </is>
      </c>
      <c r="B17" s="4" t="n"/>
    </row>
    <row r="19">
      <c r="A19" s="2" t="inlineStr">
        <is>
          <t>Estimation statique, utile pour concevoir. Seule une pesée réelle fait foi.</t>
        </is>
      </c>
    </row>
    <row r="21">
      <c r="A21" s="9" t="inlineStr">
        <is>
          <t>Tiny House Suisse — Guide d'autoconstruction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2026-09-27T20:57:02Z</dcterms:created>
  <dcterms:modified xmlns:dcterms="http://purl.org/dc/terms/" xmlns:xsi="http://www.w3.org/2001/XMLSchema-instance" xsi:type="dcterms:W3CDTF">2026-09-27T20:57:02Z</dcterms:modified>
</cp:coreProperties>
</file>